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igor.karaba\Desktop\zverejnenie\"/>
    </mc:Choice>
  </mc:AlternateContent>
  <xr:revisionPtr revIDLastSave="0" documentId="13_ncr:1_{6A2ED572-021D-4FFE-BBE5-80EAFD73C98E}" xr6:coauthVersionLast="36" xr6:coauthVersionMax="47" xr10:uidLastSave="{00000000-0000-0000-0000-000000000000}"/>
  <bookViews>
    <workbookView xWindow="0" yWindow="510" windowWidth="23430" windowHeight="15750" xr2:uid="{3410E0F2-DFE0-43BA-9462-42B0CB673B25}"/>
  </bookViews>
  <sheets>
    <sheet name="Hárok1" sheetId="1" r:id="rId1"/>
    <sheet name="Háro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D30" i="1"/>
  <c r="D6" i="1"/>
  <c r="D7" i="1"/>
  <c r="D8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6" i="1"/>
  <c r="D27" i="1"/>
  <c r="D28" i="1"/>
  <c r="D29" i="1"/>
  <c r="D5" i="1"/>
  <c r="D32" i="1" l="1"/>
  <c r="B45" i="1" s="1"/>
  <c r="B16" i="1"/>
  <c r="B25" i="1"/>
  <c r="B4" i="1"/>
</calcChain>
</file>

<file path=xl/sharedStrings.xml><?xml version="1.0" encoding="utf-8"?>
<sst xmlns="http://schemas.openxmlformats.org/spreadsheetml/2006/main" count="140" uniqueCount="116">
  <si>
    <t>Športové kritériá:</t>
  </si>
  <si>
    <t>a) súťaž v olympijskom športovom odvetví alebo neolympijskom športovom odvetví,</t>
  </si>
  <si>
    <t>b) veková kategória,</t>
  </si>
  <si>
    <t>d) stav pripravenosti športovej infraštruktúry,</t>
  </si>
  <si>
    <t>Celospoločenský význam:</t>
  </si>
  <si>
    <t>c) prínos finančných prostriedkov do štátneho rozpočtu alebo do rozpočtu územnej samosprávy,</t>
  </si>
  <si>
    <t>b) podpora zo strany národného športového zväzu alebo národnej športovej organizácie,</t>
  </si>
  <si>
    <t>c) podpora zo strany územnej samosprávy,</t>
  </si>
  <si>
    <t>a) podiel spolufinancovania výdavkov významnej súťaže  zo strany žiadateľa,</t>
  </si>
  <si>
    <t>dospelí (5b)</t>
  </si>
  <si>
    <t>kategória A: olympijské hry, paralympijské hry, deaflympijské hry,  majstrovstvá sveta hlavnej vekovej kategórie,  majstrovstvá Európy hlavnej vekovej kategórie (5b)</t>
  </si>
  <si>
    <t>kategória C: iné významné medzinárodné súťaže (3b)</t>
  </si>
  <si>
    <t>viac akcií ročne (1b)</t>
  </si>
  <si>
    <t>každoročná (3b)</t>
  </si>
  <si>
    <t>1x za viac rokov (5b)</t>
  </si>
  <si>
    <t>nad 1000 (5b)</t>
  </si>
  <si>
    <t>0-5 (1b)</t>
  </si>
  <si>
    <t>6-15 (3b)</t>
  </si>
  <si>
    <t>nad 15 (5b)</t>
  </si>
  <si>
    <t>d) posúdenie predloženého rozpočtu a adekvátnosti nákladov</t>
  </si>
  <si>
    <t>áno (3b)</t>
  </si>
  <si>
    <t>nie (0b)</t>
  </si>
  <si>
    <t>0-1 noci (1b)</t>
  </si>
  <si>
    <t>2-3 noci (3b)</t>
  </si>
  <si>
    <t>4 a viac nocí (5b)</t>
  </si>
  <si>
    <t>áno (5b)</t>
  </si>
  <si>
    <t>nie (1b)</t>
  </si>
  <si>
    <t>jednorázová neopakovateľná akcia (5b)</t>
  </si>
  <si>
    <t>mládež (3b)</t>
  </si>
  <si>
    <t>celoročná/ dlhodobá koncepčná práca s deťmi a mládežou vrcholiaca na podujatí  (3b)</t>
  </si>
  <si>
    <t>akcia pre verejnosť v rovnakom športe v priebehu podujatia (2b)</t>
  </si>
  <si>
    <t>jednorázová detská alebo mládežnícka športová akcia pri príležitosti podujatia (2b)</t>
  </si>
  <si>
    <t>akcia pre verejnost v odlišnom športe v priebehu podujatia (2b)</t>
  </si>
  <si>
    <t>doprovodný kongres, konferencia (1b)</t>
  </si>
  <si>
    <t>doprovodná školiaca/vzdelávacia akcia (2b)</t>
  </si>
  <si>
    <t>charitatívna akcia (3b)</t>
  </si>
  <si>
    <t>fan zóna (1b)</t>
  </si>
  <si>
    <t>prezentačná/ podpisová akcia pre fanúšikov (1b)</t>
  </si>
  <si>
    <t>MCRaŠ SR rozpočet odporúča (10b)</t>
  </si>
  <si>
    <t>MCRaŠ SR rozpočet neodporúča (0b)</t>
  </si>
  <si>
    <t xml:space="preserve">Maximálny počet bodov: </t>
  </si>
  <si>
    <t>Minimálny počet bodov:</t>
  </si>
  <si>
    <t>Pri seniorských súťažiach max. 30% nákladov</t>
  </si>
  <si>
    <t>Pri mládežníckych súťažiach max. 20% nákladov</t>
  </si>
  <si>
    <t>Pri kategórii A max. 50%</t>
  </si>
  <si>
    <t>0-5000 (1b)</t>
  </si>
  <si>
    <t>nad 10 000 (5b)</t>
  </si>
  <si>
    <t>5001-10 000 (3b)</t>
  </si>
  <si>
    <t>do 30 000 EUR (1b)</t>
  </si>
  <si>
    <t>30 001 EUR - 45 000 EUR (2b)</t>
  </si>
  <si>
    <t>45 001 EUR - 60 000 EUR (3b)</t>
  </si>
  <si>
    <t>nad 60 000 EUR (5b)</t>
  </si>
  <si>
    <t>Názov podujatia:</t>
  </si>
  <si>
    <t>Predpokladaný dátum realizácie podujatia:</t>
  </si>
  <si>
    <t>Športové kritériá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</si>
  <si>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</si>
  <si>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</si>
  <si>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</si>
  <si>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</si>
  <si>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</si>
  <si>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</si>
  <si>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</si>
  <si>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</si>
  <si>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</si>
  <si>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</si>
  <si>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</si>
  <si>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f</t>
  </si>
  <si>
    <t>Celospoločenský význam</t>
  </si>
  <si>
    <t>Sekcia športu</t>
  </si>
  <si>
    <t>áno</t>
  </si>
  <si>
    <t>nie</t>
  </si>
  <si>
    <t>podmienka prijatia žiadosti do 18 mesiacov pred dňom podujatia</t>
  </si>
  <si>
    <t>výnimka MCRaŠ</t>
  </si>
  <si>
    <t>olympijský (5b)</t>
  </si>
  <si>
    <t>neolympijský (3b)</t>
  </si>
  <si>
    <t>0-20 (1b)</t>
  </si>
  <si>
    <t>21-40 (3b)</t>
  </si>
  <si>
    <t>nad 40 (5b)</t>
  </si>
  <si>
    <t>získané body</t>
  </si>
  <si>
    <t>0-15% (0b)</t>
  </si>
  <si>
    <t>16-30% (1b)</t>
  </si>
  <si>
    <t>31-45% (2b)</t>
  </si>
  <si>
    <t>46-60% (3b)</t>
  </si>
  <si>
    <t>61-75% (4b)</t>
  </si>
  <si>
    <t>nad 76% (5b)</t>
  </si>
  <si>
    <t>Koeficient:</t>
  </si>
  <si>
    <t>Kategória A - 1,10</t>
  </si>
  <si>
    <t>Kategória B - 1,05</t>
  </si>
  <si>
    <t>Kategória C - 1,00</t>
  </si>
  <si>
    <t>0-500 (3b)</t>
  </si>
  <si>
    <t>501-1000 (4b)</t>
  </si>
  <si>
    <t>bez prenosu (0b)</t>
  </si>
  <si>
    <t>e)</t>
  </si>
  <si>
    <t>bez podpory (0b)</t>
  </si>
  <si>
    <t>e) zaradenie v kalendári príslušnej medzinárodnej športovej organizácie,</t>
  </si>
  <si>
    <t>b) návštevnosť súťaže (predpokladaný počet divákov na športoviskách),</t>
  </si>
  <si>
    <r>
      <t>Sekcia športu ďalej prihliada na (</t>
    </r>
    <r>
      <rPr>
        <b/>
        <sz val="11"/>
        <color rgb="FFFF0000"/>
        <rFont val="Aptos Narrow (Text)"/>
        <charset val="238"/>
      </rPr>
      <t>vypĺňa Sekcia športu</t>
    </r>
    <r>
      <rPr>
        <sz val="11"/>
        <color theme="1"/>
        <rFont val="Aptos Narrow"/>
        <family val="2"/>
        <charset val="238"/>
        <scheme val="minor"/>
      </rPr>
      <t>):</t>
    </r>
  </si>
  <si>
    <t>kategória B: svetové hry neolympijských športov, olympijské hry mládeže, európske olympijské festivaly mládeže, európske hry, svetový pohár hlavnej vekovej kategórie, európsky pohár hlavnej vekovej kategórie, majstrovstvá Európy mládeže, majstrovstvá sveta mládeže (4b)</t>
  </si>
  <si>
    <t>prenos v zahraniční a na Slovensku (5b)</t>
  </si>
  <si>
    <t>prenos iba na Slovensku (3b)</t>
  </si>
  <si>
    <t>SPOLU</t>
  </si>
  <si>
    <t>koeficient</t>
  </si>
  <si>
    <t>Žiadosť o poskytnutie príspevku podaná v termíne v súlade s metodickým usmernením</t>
  </si>
  <si>
    <t>c) významnosť akcie,</t>
  </si>
  <si>
    <t>f) predpokladaný počet zúčastnených športovcov - celkom,</t>
  </si>
  <si>
    <t>g) počet zúčastnených krajín,</t>
  </si>
  <si>
    <t>i) predpokladaný počet zúčastnených športovcov zo Slovenskej republiky (pri individuálnych športoch),</t>
  </si>
  <si>
    <t>h) predpokladaná účasť reprezentantov Slovenskej republiky na významnej súťaži</t>
  </si>
  <si>
    <t>f) sprievodný športový a kultúrny program</t>
  </si>
  <si>
    <t>j) zúčastnený národný tím Slovenskej republiky (pri kolektívnych športoch),</t>
  </si>
  <si>
    <t>k) periodicita uskutočňovania podujatia.</t>
  </si>
  <si>
    <t>g) typ sprievodného programu.</t>
  </si>
  <si>
    <t>e) prenos vo verejnoprávnych médiách na území Slovenskej republiky.</t>
  </si>
  <si>
    <t>a) sledovanosť v elektronických médiách v Slovenskej republike a v zahraničí,</t>
  </si>
  <si>
    <t>d) vplyv na cestovný ruch (predpokladaný počet prenocovaní),</t>
  </si>
  <si>
    <t>e) mobilizačný potenciál pre aktívny pohyb obyvateľov Slovenskej republiky (v súvislosti s významnou súťažou dochádza k zvýšeniu počtu obyvateľov, ktorí sa vo voľnom čase venujú pohybovej aktivite),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</si>
</sst>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scheme val="minor"/>
    </font>
    <font>
      <b/>
      <sz val="14"/>
      <color theme="1"/>
      <name val="Aptos Narrow"/>
      <scheme val="minor"/>
    </font>
    <font>
      <sz val="8"/>
      <name val="Aptos Narrow"/>
      <family val="2"/>
      <charset val="238"/>
      <scheme val="minor"/>
    </font>
    <font>
      <sz val="11"/>
      <color rgb="FF000000"/>
      <name val="Aptos Narrow"/>
      <scheme val="minor"/>
    </font>
    <font>
      <b/>
      <sz val="11"/>
      <color rgb="FFFF0000"/>
      <name val="Aptos Narrow (Text)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9" fontId="0" fillId="0" borderId="0" xfId="0" applyNumberFormat="1"/>
    <xf numFmtId="49" fontId="0" fillId="0" borderId="0" xfId="0" applyNumberFormat="1"/>
    <xf numFmtId="1" fontId="0" fillId="2" borderId="0" xfId="0" applyNumberFormat="1" applyFill="1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3" borderId="1" xfId="0" applyFill="1" applyBorder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4" borderId="1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D252D-DA8F-43E0-91DC-053E370908FF}">
  <dimension ref="A1:G45"/>
  <sheetViews>
    <sheetView tabSelected="1" zoomScale="110" zoomScaleNormal="110" workbookViewId="0"/>
  </sheetViews>
  <sheetFormatPr defaultColWidth="8.75" defaultRowHeight="14.25"/>
  <cols>
    <col min="1" max="1" width="93.5" bestFit="1" customWidth="1"/>
    <col min="2" max="2" width="46" customWidth="1"/>
    <col min="4" max="4" width="10.5" bestFit="1" customWidth="1"/>
  </cols>
  <sheetData>
    <row r="1" spans="1:7" ht="18">
      <c r="A1" s="7" t="s">
        <v>52</v>
      </c>
      <c r="B1" s="9"/>
    </row>
    <row r="2" spans="1:7" ht="18">
      <c r="A2" s="7" t="s">
        <v>53</v>
      </c>
      <c r="B2" s="9"/>
    </row>
    <row r="3" spans="1:7" ht="15">
      <c r="A3" s="6" t="s">
        <v>102</v>
      </c>
      <c r="B3" s="9"/>
    </row>
    <row r="4" spans="1:7" ht="15">
      <c r="A4" s="2" t="s">
        <v>0</v>
      </c>
      <c r="B4" s="5">
        <f>SUM(D5:D15)</f>
        <v>0</v>
      </c>
      <c r="D4" s="6" t="s">
        <v>78</v>
      </c>
    </row>
    <row r="5" spans="1:7">
      <c r="A5" t="s">
        <v>1</v>
      </c>
      <c r="B5" s="9"/>
      <c r="D5">
        <f t="shared" ref="D5:D30" si="0">IF(ISNUMBER(FIND("(",B5)),VALUE(MID(B5,FIND("(", B5) + 1, FIND("b)",B5) - FIND("(",B5) - 1)),0)</f>
        <v>0</v>
      </c>
    </row>
    <row r="6" spans="1:7">
      <c r="A6" t="s">
        <v>2</v>
      </c>
      <c r="B6" s="9"/>
      <c r="D6">
        <f t="shared" si="0"/>
        <v>0</v>
      </c>
    </row>
    <row r="7" spans="1:7">
      <c r="A7" t="s">
        <v>103</v>
      </c>
      <c r="B7" s="9"/>
      <c r="D7">
        <f t="shared" si="0"/>
        <v>0</v>
      </c>
    </row>
    <row r="8" spans="1:7">
      <c r="A8" t="s">
        <v>3</v>
      </c>
      <c r="B8" s="9"/>
      <c r="D8">
        <f t="shared" si="0"/>
        <v>0</v>
      </c>
    </row>
    <row r="9" spans="1:7">
      <c r="A9" t="s">
        <v>94</v>
      </c>
      <c r="B9" s="9"/>
      <c r="D9">
        <f t="shared" si="0"/>
        <v>0</v>
      </c>
    </row>
    <row r="10" spans="1:7">
      <c r="A10" t="s">
        <v>104</v>
      </c>
      <c r="B10" s="9"/>
      <c r="D10">
        <f t="shared" si="0"/>
        <v>0</v>
      </c>
      <c r="G10" s="3"/>
    </row>
    <row r="11" spans="1:7">
      <c r="A11" t="s">
        <v>105</v>
      </c>
      <c r="B11" s="9"/>
      <c r="D11">
        <f t="shared" si="0"/>
        <v>0</v>
      </c>
      <c r="G11" s="3"/>
    </row>
    <row r="12" spans="1:7">
      <c r="A12" t="s">
        <v>107</v>
      </c>
      <c r="B12" s="9"/>
      <c r="D12">
        <f t="shared" si="0"/>
        <v>0</v>
      </c>
    </row>
    <row r="13" spans="1:7">
      <c r="A13" t="s">
        <v>106</v>
      </c>
      <c r="B13" s="9"/>
      <c r="D13">
        <f t="shared" si="0"/>
        <v>0</v>
      </c>
    </row>
    <row r="14" spans="1:7">
      <c r="A14" t="s">
        <v>109</v>
      </c>
      <c r="B14" s="9"/>
      <c r="D14">
        <f t="shared" si="0"/>
        <v>0</v>
      </c>
    </row>
    <row r="15" spans="1:7">
      <c r="A15" t="s">
        <v>110</v>
      </c>
      <c r="B15" s="9"/>
      <c r="D15">
        <f t="shared" si="0"/>
        <v>0</v>
      </c>
    </row>
    <row r="16" spans="1:7">
      <c r="A16" s="2" t="s">
        <v>4</v>
      </c>
      <c r="B16" s="5">
        <f>SUM(D17:D23)</f>
        <v>0</v>
      </c>
    </row>
    <row r="17" spans="1:4">
      <c r="A17" t="s">
        <v>113</v>
      </c>
      <c r="B17" s="9"/>
      <c r="D17">
        <f t="shared" si="0"/>
        <v>0</v>
      </c>
    </row>
    <row r="18" spans="1:4">
      <c r="A18" t="s">
        <v>95</v>
      </c>
      <c r="B18" s="9"/>
      <c r="D18">
        <f t="shared" si="0"/>
        <v>0</v>
      </c>
    </row>
    <row r="19" spans="1:4">
      <c r="A19" t="s">
        <v>5</v>
      </c>
      <c r="B19" s="9"/>
      <c r="D19">
        <f t="shared" si="0"/>
        <v>0</v>
      </c>
    </row>
    <row r="20" spans="1:4">
      <c r="A20" t="s">
        <v>114</v>
      </c>
      <c r="B20" s="9"/>
      <c r="D20">
        <f t="shared" si="0"/>
        <v>0</v>
      </c>
    </row>
    <row r="21" spans="1:4" ht="46.5" customHeight="1">
      <c r="A21" s="1" t="s">
        <v>115</v>
      </c>
      <c r="B21" s="9"/>
      <c r="D21">
        <f t="shared" si="0"/>
        <v>0</v>
      </c>
    </row>
    <row r="22" spans="1:4">
      <c r="A22" t="s">
        <v>108</v>
      </c>
      <c r="B22" s="9"/>
      <c r="D22">
        <f t="shared" si="0"/>
        <v>0</v>
      </c>
    </row>
    <row r="23" spans="1:4">
      <c r="A23" t="s">
        <v>111</v>
      </c>
      <c r="B23" s="9"/>
      <c r="D23">
        <f t="shared" si="0"/>
        <v>0</v>
      </c>
    </row>
    <row r="25" spans="1:4" ht="15">
      <c r="A25" s="2" t="s">
        <v>96</v>
      </c>
      <c r="B25" s="5">
        <f>SUM(D26:D29)</f>
        <v>0</v>
      </c>
    </row>
    <row r="26" spans="1:4">
      <c r="A26" t="s">
        <v>8</v>
      </c>
      <c r="B26" s="13"/>
      <c r="D26">
        <f t="shared" si="0"/>
        <v>0</v>
      </c>
    </row>
    <row r="27" spans="1:4">
      <c r="A27" t="s">
        <v>6</v>
      </c>
      <c r="B27" s="13"/>
      <c r="D27">
        <f t="shared" si="0"/>
        <v>0</v>
      </c>
    </row>
    <row r="28" spans="1:4">
      <c r="A28" t="s">
        <v>7</v>
      </c>
      <c r="B28" s="13"/>
      <c r="D28">
        <f t="shared" si="0"/>
        <v>0</v>
      </c>
    </row>
    <row r="29" spans="1:4">
      <c r="A29" t="s">
        <v>19</v>
      </c>
      <c r="B29" s="13"/>
      <c r="D29">
        <f t="shared" si="0"/>
        <v>0</v>
      </c>
    </row>
    <row r="30" spans="1:4">
      <c r="A30" t="s">
        <v>112</v>
      </c>
      <c r="B30" s="13"/>
      <c r="D30">
        <f t="shared" si="0"/>
        <v>0</v>
      </c>
    </row>
    <row r="32" spans="1:4" ht="15">
      <c r="A32" s="6" t="s">
        <v>40</v>
      </c>
      <c r="B32" s="6">
        <v>103</v>
      </c>
      <c r="D32" s="6">
        <f>SUM(D5:D30)</f>
        <v>0</v>
      </c>
    </row>
    <row r="33" spans="1:4" ht="15">
      <c r="A33" s="6" t="s">
        <v>41</v>
      </c>
      <c r="B33" s="6">
        <f>103*0.7</f>
        <v>72.099999999999994</v>
      </c>
      <c r="D33" s="6"/>
    </row>
    <row r="35" spans="1:4">
      <c r="A35" t="s">
        <v>42</v>
      </c>
    </row>
    <row r="36" spans="1:4">
      <c r="A36" t="s">
        <v>43</v>
      </c>
    </row>
    <row r="37" spans="1:4">
      <c r="A37" t="s">
        <v>44</v>
      </c>
    </row>
    <row r="39" spans="1:4">
      <c r="A39" t="s">
        <v>85</v>
      </c>
    </row>
    <row r="40" spans="1:4">
      <c r="A40" s="10" t="s">
        <v>86</v>
      </c>
      <c r="B40" s="13"/>
    </row>
    <row r="41" spans="1:4">
      <c r="A41" s="10" t="s">
        <v>87</v>
      </c>
      <c r="B41" s="13"/>
    </row>
    <row r="42" spans="1:4">
      <c r="A42" s="10" t="s">
        <v>88</v>
      </c>
      <c r="B42" s="13"/>
    </row>
    <row r="44" spans="1:4" ht="15" thickBot="1"/>
    <row r="45" spans="1:4" ht="15.75" thickBot="1">
      <c r="A45" s="11" t="s">
        <v>100</v>
      </c>
      <c r="B45" s="12">
        <f>(D32)*(B40+B41+B42)</f>
        <v>0</v>
      </c>
    </row>
  </sheetData>
  <sheetProtection formatRows="0" selectLockedCells="1" selectUnlockedCell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F02CDD6E-F187-DB46-B207-D6529FE1A2A5}">
          <x14:formula1>
            <xm:f>Hárok2!$A$3:$A$4</xm:f>
          </x14:formula1>
          <xm:sqref>B5 G26</xm:sqref>
        </x14:dataValidation>
        <x14:dataValidation type="list" allowBlank="1" showInputMessage="1" showErrorMessage="1" xr:uid="{244ED8E9-BD14-3943-A93E-023B164ABFDA}">
          <x14:formula1>
            <xm:f>Hárok2!$C$3:$C$5</xm:f>
          </x14:formula1>
          <xm:sqref>B7</xm:sqref>
        </x14:dataValidation>
        <x14:dataValidation type="list" allowBlank="1" showInputMessage="1" showErrorMessage="1" xr:uid="{EC365C83-DDB9-AE45-92A8-AF55A951C4D0}">
          <x14:formula1>
            <xm:f>Hárok2!$G$11:$G$19</xm:f>
          </x14:formula1>
          <xm:sqref>B23</xm:sqref>
        </x14:dataValidation>
        <x14:dataValidation type="list" allowBlank="1" showInputMessage="1" showErrorMessage="1" xr:uid="{D8BA65DB-3CB2-A940-94DD-D65D2288438A}">
          <x14:formula1>
            <xm:f>Hárok2!$A$24:$A$29</xm:f>
          </x14:formula1>
          <xm:sqref>B26</xm:sqref>
        </x14:dataValidation>
        <x14:dataValidation type="list" allowBlank="1" showInputMessage="1" showErrorMessage="1" xr:uid="{6B52FC2E-B9DA-6F4C-A1B1-6B8429B9B8EA}">
          <x14:formula1>
            <xm:f>Hárok2!$G$3:$G$5</xm:f>
          </x14:formula1>
          <xm:sqref>B10</xm:sqref>
        </x14:dataValidation>
        <x14:dataValidation type="list" allowBlank="1" showInputMessage="1" showErrorMessage="1" xr:uid="{8992A661-B5CC-254A-8083-23196525433C}">
          <x14:formula1>
            <xm:f>Hárok2!$H$3:$H$5</xm:f>
          </x14:formula1>
          <xm:sqref>B11</xm:sqref>
        </x14:dataValidation>
        <x14:dataValidation type="list" allowBlank="1" showInputMessage="1" showErrorMessage="1" xr:uid="{F2C2AAAC-5781-774E-8F7C-E562B258C2D9}">
          <x14:formula1>
            <xm:f>Hárok2!$J$3:$J$5</xm:f>
          </x14:formula1>
          <xm:sqref>B13</xm:sqref>
        </x14:dataValidation>
        <x14:dataValidation type="list" allowBlank="1" showInputMessage="1" showErrorMessage="1" xr:uid="{35F5D7BC-C0E0-CD4D-9361-C958A56BD0C4}">
          <x14:formula1>
            <xm:f>Hárok2!$L$3:$L$6</xm:f>
          </x14:formula1>
          <xm:sqref>B15</xm:sqref>
        </x14:dataValidation>
        <x14:dataValidation type="list" allowBlank="1" showInputMessage="1" showErrorMessage="1" xr:uid="{7679F449-DB53-6E44-A706-7D4CE8BB1963}">
          <x14:formula1>
            <xm:f>Hárok2!$A$11:$A$13</xm:f>
          </x14:formula1>
          <xm:sqref>B17</xm:sqref>
        </x14:dataValidation>
        <x14:dataValidation type="list" allowBlank="1" showInputMessage="1" showErrorMessage="1" xr:uid="{7FF634A7-34DF-904C-9561-942C166DEBBF}">
          <x14:formula1>
            <xm:f>Hárok2!$D$11:$D$13</xm:f>
          </x14:formula1>
          <xm:sqref>B20</xm:sqref>
        </x14:dataValidation>
        <x14:dataValidation type="list" allowBlank="1" showInputMessage="1" showErrorMessage="1" xr:uid="{E8669B8F-1A1F-9849-908B-46F7122690A5}">
          <x14:formula1>
            <xm:f>Hárok2!$F$11:$F$12</xm:f>
          </x14:formula1>
          <xm:sqref>B22</xm:sqref>
        </x14:dataValidation>
        <x14:dataValidation type="list" allowBlank="1" showInputMessage="1" showErrorMessage="1" xr:uid="{AC96C93B-B59B-534E-A91D-ECFC46F1B206}">
          <x14:formula1>
            <xm:f>Hárok2!$D$24:$D$25</xm:f>
          </x14:formula1>
          <xm:sqref>B29</xm:sqref>
        </x14:dataValidation>
        <x14:dataValidation type="list" allowBlank="1" showInputMessage="1" showErrorMessage="1" xr:uid="{72265F29-D2DA-2145-BBB9-1004B24E3673}">
          <x14:formula1>
            <xm:f>Hárok2!$B$11:$B$13</xm:f>
          </x14:formula1>
          <xm:sqref>B18</xm:sqref>
        </x14:dataValidation>
        <x14:dataValidation type="list" allowBlank="1" showInputMessage="1" showErrorMessage="1" xr:uid="{A4403BAB-F45A-E045-B33C-8260C605F9D5}">
          <x14:formula1>
            <xm:f>Hárok2!$K$3:$K$4</xm:f>
          </x14:formula1>
          <xm:sqref>B14</xm:sqref>
        </x14:dataValidation>
        <x14:dataValidation type="list" allowBlank="1" showInputMessage="1" showErrorMessage="1" xr:uid="{6B9B6FB4-A964-EF43-BFB3-3DFA7CC11D03}">
          <x14:formula1>
            <xm:f>Hárok2!$B$3:$B$4</xm:f>
          </x14:formula1>
          <xm:sqref>B6</xm:sqref>
        </x14:dataValidation>
        <x14:dataValidation type="list" allowBlank="1" showInputMessage="1" showErrorMessage="1" xr:uid="{415DDDA8-FD14-1146-BA1F-02663B0F7697}">
          <x14:formula1>
            <xm:f>Hárok2!$B$24:$B$25</xm:f>
          </x14:formula1>
          <xm:sqref>B27</xm:sqref>
        </x14:dataValidation>
        <x14:dataValidation type="list" allowBlank="1" showInputMessage="1" showErrorMessage="1" xr:uid="{D9164AD1-C687-584C-8F95-A70B77101000}">
          <x14:formula1>
            <xm:f>Hárok2!$D$3:$D$4</xm:f>
          </x14:formula1>
          <xm:sqref>B8</xm:sqref>
        </x14:dataValidation>
        <x14:dataValidation type="list" allowBlank="1" showInputMessage="1" showErrorMessage="1" xr:uid="{3EF08C4F-F702-804A-A9C9-63C90978B910}">
          <x14:formula1>
            <xm:f>Hárok2!$F$3:$F$4</xm:f>
          </x14:formula1>
          <xm:sqref>B9</xm:sqref>
        </x14:dataValidation>
        <x14:dataValidation type="list" allowBlank="1" showInputMessage="1" showErrorMessage="1" xr:uid="{41D6A157-2372-0041-B5DD-49C9BCB5B396}">
          <x14:formula1>
            <xm:f>Hárok2!$I$3:$I$4</xm:f>
          </x14:formula1>
          <xm:sqref>B12</xm:sqref>
        </x14:dataValidation>
        <x14:dataValidation type="list" allowBlank="1" showInputMessage="1" showErrorMessage="1" xr:uid="{EE4C7E7B-5FB2-E846-9A74-349EA03E53ED}">
          <x14:formula1>
            <xm:f>Hárok2!$C$11:$C$12</xm:f>
          </x14:formula1>
          <xm:sqref>B19</xm:sqref>
        </x14:dataValidation>
        <x14:dataValidation type="list" allowBlank="1" showInputMessage="1" showErrorMessage="1" xr:uid="{A5B86F8D-9B25-C84B-ADF6-EE00D5A96250}">
          <x14:formula1>
            <xm:f>Hárok2!$E$11:$E$12</xm:f>
          </x14:formula1>
          <xm:sqref>B21</xm:sqref>
        </x14:dataValidation>
        <x14:dataValidation type="list" allowBlank="1" showInputMessage="1" showErrorMessage="1" xr:uid="{549C4432-46F9-7549-A5DB-5FCF64777E51}">
          <x14:formula1>
            <xm:f>Hárok2!$A$32:$A$34</xm:f>
          </x14:formula1>
          <xm:sqref>B3</xm:sqref>
        </x14:dataValidation>
        <x14:dataValidation type="list" allowBlank="1" showInputMessage="1" showErrorMessage="1" xr:uid="{034C24C2-55EE-4101-8047-52B4FB9BA883}">
          <x14:formula1>
            <xm:f>Hárok2!$E$24:$E$25</xm:f>
          </x14:formula1>
          <xm:sqref>B30</xm:sqref>
        </x14:dataValidation>
        <x14:dataValidation type="list" allowBlank="1" showInputMessage="1" showErrorMessage="1" xr:uid="{C0EDDAEB-1DE2-2A4F-880C-F8DD53A5676A}">
          <x14:formula1>
            <xm:f>Hárok2!$C$24:$C$28</xm:f>
          </x14:formula1>
          <xm:sqref>B28</xm:sqref>
        </x14:dataValidation>
        <x14:dataValidation type="list" allowBlank="1" showInputMessage="1" showErrorMessage="1" xr:uid="{5E781297-1034-9E48-9DD0-7220AEA5F6BC}">
          <x14:formula1>
            <xm:f>Hárok2!$D$37</xm:f>
          </x14:formula1>
          <xm:sqref>B40</xm:sqref>
        </x14:dataValidation>
        <x14:dataValidation type="list" allowBlank="1" showInputMessage="1" showErrorMessage="1" xr:uid="{D71A51A2-BAC2-0149-B167-CB5C316356F3}">
          <x14:formula1>
            <xm:f>Hárok2!$D$39</xm:f>
          </x14:formula1>
          <xm:sqref>B42</xm:sqref>
        </x14:dataValidation>
        <x14:dataValidation type="list" allowBlank="1" showInputMessage="1" showErrorMessage="1" xr:uid="{EE38DF54-2BE2-D847-91DD-932385D566E3}">
          <x14:formula1>
            <xm:f>Hárok2!$D$38</xm:f>
          </x14:formula1>
          <xm:sqref>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71C2-47A1-864E-B762-37CEFB74C789}">
  <dimension ref="A1:Q39"/>
  <sheetViews>
    <sheetView topLeftCell="A18" workbookViewId="0">
      <selection activeCell="E47" sqref="E47"/>
    </sheetView>
  </sheetViews>
  <sheetFormatPr defaultColWidth="11.5" defaultRowHeight="14.25"/>
  <cols>
    <col min="1" max="1" width="12" bestFit="1" customWidth="1"/>
    <col min="2" max="2" width="14.25" bestFit="1" customWidth="1"/>
    <col min="3" max="3" width="20.75" customWidth="1"/>
    <col min="4" max="4" width="15.25" customWidth="1"/>
    <col min="5" max="5" width="16.75" bestFit="1" customWidth="1"/>
    <col min="6" max="12" width="16.75" customWidth="1"/>
    <col min="13" max="13" width="68.75" customWidth="1"/>
  </cols>
  <sheetData>
    <row r="1" spans="1:17" ht="15">
      <c r="A1" s="6" t="s">
        <v>54</v>
      </c>
    </row>
    <row r="2" spans="1:17">
      <c r="A2" t="s">
        <v>55</v>
      </c>
      <c r="B2" t="s">
        <v>56</v>
      </c>
      <c r="C2" t="s">
        <v>57</v>
      </c>
      <c r="D2" t="s">
        <v>58</v>
      </c>
      <c r="F2" t="s">
        <v>59</v>
      </c>
      <c r="G2" t="s">
        <v>66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</row>
    <row r="3" spans="1:17">
      <c r="A3" t="s">
        <v>73</v>
      </c>
      <c r="B3" t="s">
        <v>28</v>
      </c>
      <c r="C3" t="s">
        <v>10</v>
      </c>
      <c r="D3" t="s">
        <v>25</v>
      </c>
      <c r="F3" t="s">
        <v>25</v>
      </c>
      <c r="G3" t="s">
        <v>89</v>
      </c>
      <c r="H3" t="s">
        <v>75</v>
      </c>
      <c r="I3" t="s">
        <v>25</v>
      </c>
      <c r="J3" t="s">
        <v>16</v>
      </c>
      <c r="K3" t="s">
        <v>20</v>
      </c>
      <c r="L3" s="8" t="s">
        <v>12</v>
      </c>
    </row>
    <row r="4" spans="1:17">
      <c r="A4" t="s">
        <v>74</v>
      </c>
      <c r="B4" t="s">
        <v>9</v>
      </c>
      <c r="C4" t="s">
        <v>97</v>
      </c>
      <c r="D4" t="s">
        <v>26</v>
      </c>
      <c r="F4" t="s">
        <v>21</v>
      </c>
      <c r="G4" t="s">
        <v>90</v>
      </c>
      <c r="H4" s="4" t="s">
        <v>76</v>
      </c>
      <c r="I4" t="s">
        <v>26</v>
      </c>
      <c r="J4" s="4" t="s">
        <v>17</v>
      </c>
      <c r="K4" t="s">
        <v>21</v>
      </c>
      <c r="L4" s="8" t="s">
        <v>13</v>
      </c>
      <c r="P4" s="4"/>
      <c r="Q4" s="4"/>
    </row>
    <row r="5" spans="1:17">
      <c r="C5" t="s">
        <v>11</v>
      </c>
      <c r="G5" t="s">
        <v>15</v>
      </c>
      <c r="H5" t="s">
        <v>77</v>
      </c>
      <c r="J5" t="s">
        <v>18</v>
      </c>
      <c r="L5" s="8" t="s">
        <v>14</v>
      </c>
    </row>
    <row r="6" spans="1:17">
      <c r="L6" s="8" t="s">
        <v>27</v>
      </c>
    </row>
    <row r="9" spans="1:17" ht="15">
      <c r="A9" s="6" t="s">
        <v>67</v>
      </c>
    </row>
    <row r="10" spans="1:17">
      <c r="A10" t="s">
        <v>55</v>
      </c>
      <c r="B10" t="s">
        <v>56</v>
      </c>
      <c r="C10" t="s">
        <v>57</v>
      </c>
      <c r="D10" t="s">
        <v>58</v>
      </c>
      <c r="E10" t="s">
        <v>59</v>
      </c>
      <c r="F10" t="s">
        <v>66</v>
      </c>
      <c r="G10" t="s">
        <v>60</v>
      </c>
    </row>
    <row r="11" spans="1:17">
      <c r="A11" t="s">
        <v>98</v>
      </c>
      <c r="B11" t="s">
        <v>45</v>
      </c>
      <c r="C11" t="s">
        <v>20</v>
      </c>
      <c r="D11" t="s">
        <v>22</v>
      </c>
      <c r="E11" t="s">
        <v>20</v>
      </c>
      <c r="F11" t="s">
        <v>20</v>
      </c>
      <c r="G11" t="s">
        <v>29</v>
      </c>
    </row>
    <row r="12" spans="1:17">
      <c r="A12" t="s">
        <v>99</v>
      </c>
      <c r="B12" t="s">
        <v>47</v>
      </c>
      <c r="C12" t="s">
        <v>21</v>
      </c>
      <c r="D12" t="s">
        <v>23</v>
      </c>
      <c r="E12" t="s">
        <v>21</v>
      </c>
      <c r="F12" t="s">
        <v>21</v>
      </c>
      <c r="G12" t="s">
        <v>31</v>
      </c>
    </row>
    <row r="13" spans="1:17">
      <c r="A13" t="s">
        <v>91</v>
      </c>
      <c r="B13" t="s">
        <v>46</v>
      </c>
      <c r="D13" t="s">
        <v>24</v>
      </c>
      <c r="G13" t="s">
        <v>30</v>
      </c>
    </row>
    <row r="14" spans="1:17">
      <c r="G14" t="s">
        <v>32</v>
      </c>
    </row>
    <row r="15" spans="1:17">
      <c r="G15" t="s">
        <v>33</v>
      </c>
    </row>
    <row r="16" spans="1:17">
      <c r="G16" t="s">
        <v>34</v>
      </c>
    </row>
    <row r="17" spans="1:7">
      <c r="G17" t="s">
        <v>35</v>
      </c>
    </row>
    <row r="18" spans="1:7">
      <c r="G18" t="s">
        <v>36</v>
      </c>
    </row>
    <row r="19" spans="1:7">
      <c r="G19" t="s">
        <v>37</v>
      </c>
    </row>
    <row r="22" spans="1:7" ht="15">
      <c r="A22" s="6" t="s">
        <v>68</v>
      </c>
    </row>
    <row r="23" spans="1:7">
      <c r="A23" t="s">
        <v>55</v>
      </c>
      <c r="B23" t="s">
        <v>56</v>
      </c>
      <c r="C23" t="s">
        <v>57</v>
      </c>
      <c r="D23" t="s">
        <v>58</v>
      </c>
      <c r="E23" t="s">
        <v>92</v>
      </c>
    </row>
    <row r="24" spans="1:7">
      <c r="A24" t="s">
        <v>84</v>
      </c>
      <c r="B24" t="s">
        <v>20</v>
      </c>
      <c r="C24" t="s">
        <v>93</v>
      </c>
      <c r="D24" t="s">
        <v>38</v>
      </c>
      <c r="E24" t="s">
        <v>20</v>
      </c>
    </row>
    <row r="25" spans="1:7">
      <c r="A25" t="s">
        <v>83</v>
      </c>
      <c r="B25" t="s">
        <v>21</v>
      </c>
      <c r="C25" t="s">
        <v>48</v>
      </c>
      <c r="D25" t="s">
        <v>39</v>
      </c>
      <c r="E25" t="s">
        <v>21</v>
      </c>
    </row>
    <row r="26" spans="1:7">
      <c r="A26" t="s">
        <v>82</v>
      </c>
      <c r="C26" t="s">
        <v>49</v>
      </c>
    </row>
    <row r="27" spans="1:7">
      <c r="A27" t="s">
        <v>81</v>
      </c>
      <c r="C27" t="s">
        <v>50</v>
      </c>
    </row>
    <row r="28" spans="1:7">
      <c r="A28" t="s">
        <v>80</v>
      </c>
      <c r="C28" t="s">
        <v>51</v>
      </c>
    </row>
    <row r="29" spans="1:7">
      <c r="A29" t="s">
        <v>79</v>
      </c>
    </row>
    <row r="31" spans="1:7">
      <c r="A31" t="s">
        <v>71</v>
      </c>
    </row>
    <row r="32" spans="1:7">
      <c r="A32" t="s">
        <v>69</v>
      </c>
    </row>
    <row r="33" spans="1:4">
      <c r="A33" t="s">
        <v>70</v>
      </c>
    </row>
    <row r="34" spans="1:4">
      <c r="A34" t="s">
        <v>72</v>
      </c>
    </row>
    <row r="36" spans="1:4">
      <c r="D36" t="s">
        <v>101</v>
      </c>
    </row>
    <row r="37" spans="1:4">
      <c r="D37">
        <v>1.1000000000000001</v>
      </c>
    </row>
    <row r="38" spans="1:4">
      <c r="D38">
        <v>1.05</v>
      </c>
    </row>
    <row r="39" spans="1:4">
      <c r="D39">
        <v>1</v>
      </c>
    </row>
  </sheetData>
  <sheetProtection algorithmName="SHA-512" hashValue="XxB8dQBgLz70Y+wqi1uenajeh+l6VGiZIEbI4dWYo209ybjFhmQ3iRarSnLwqzutC71Uv6iN2/zbG6Pv52pAbw==" saltValue="UcvkJAkO5bVpnxlQjDA07w==" spinCount="100000" sheet="1"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Melniček</dc:creator>
  <cp:lastModifiedBy>Karaba Igor</cp:lastModifiedBy>
  <dcterms:created xsi:type="dcterms:W3CDTF">2024-03-06T07:47:38Z</dcterms:created>
  <dcterms:modified xsi:type="dcterms:W3CDTF">2024-05-14T06:28:48Z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2024-03-06T09:23:47Z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8e9b86cd-3ff9-4412-b358-62fa272e1859</vt:lpwstr>
  </property>
  <property fmtid="{D5CDD505-2E9C-101B-9397-08002B2CF9AE}" pid="7" name="MSIP_Label_defa4170-0d19-0005-0004-bc88714345d2_ActionId">
    <vt:lpwstr>4dfc082c-7e87-4395-a8e9-93e498053442</vt:lpwstr>
  </property>
  <property fmtid="{D5CDD505-2E9C-101B-9397-08002B2CF9AE}" pid="8" name="MSIP_Label_defa4170-0d19-0005-0004-bc88714345d2_ContentBits">
    <vt:lpwstr>0</vt:lpwstr>
  </property>
</Properties>
</file>